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ნოდურალური" sheetId="1" r:id="rId1"/>
    <sheet name="ინსექტოაკარიციდით" sheetId="2" r:id="rId2"/>
  </sheets>
  <calcPr calcId="152511"/>
</workbook>
</file>

<file path=xl/calcChain.xml><?xml version="1.0" encoding="utf-8"?>
<calcChain xmlns="http://schemas.openxmlformats.org/spreadsheetml/2006/main">
  <c r="H31" i="2" l="1"/>
  <c r="B31" i="2"/>
  <c r="S30" i="2"/>
  <c r="S31" i="2" s="1"/>
  <c r="R30" i="2"/>
  <c r="R31" i="2" s="1"/>
  <c r="Q30" i="2"/>
  <c r="Q31" i="2" s="1"/>
  <c r="O30" i="2"/>
  <c r="O31" i="2" s="1"/>
  <c r="N30" i="2"/>
  <c r="N31" i="2" s="1"/>
  <c r="M30" i="2"/>
  <c r="M31" i="2" s="1"/>
  <c r="K30" i="2"/>
  <c r="J30" i="2"/>
  <c r="I30" i="2"/>
  <c r="S28" i="2"/>
  <c r="R28" i="2"/>
  <c r="Q28" i="2"/>
  <c r="O28" i="2"/>
  <c r="N28" i="2"/>
  <c r="M28" i="2"/>
  <c r="K28" i="2"/>
  <c r="K31" i="2" s="1"/>
  <c r="J28" i="2"/>
  <c r="J31" i="2" s="1"/>
  <c r="I28" i="2"/>
  <c r="I31" i="2" s="1"/>
  <c r="F28" i="2"/>
  <c r="E28" i="2"/>
  <c r="G27" i="2"/>
  <c r="G26" i="2"/>
  <c r="G25" i="2"/>
  <c r="G24" i="2"/>
  <c r="G28" i="2" s="1"/>
  <c r="S23" i="2"/>
  <c r="R23" i="2"/>
  <c r="Q23" i="2"/>
  <c r="O23" i="2"/>
  <c r="N23" i="2"/>
  <c r="M23" i="2"/>
  <c r="K23" i="2"/>
  <c r="J23" i="2"/>
  <c r="I23" i="2"/>
  <c r="S20" i="2"/>
  <c r="R20" i="2"/>
  <c r="Q20" i="2"/>
  <c r="O20" i="2"/>
  <c r="N20" i="2"/>
  <c r="M20" i="2"/>
  <c r="K20" i="2"/>
  <c r="J20" i="2"/>
  <c r="I20" i="2"/>
  <c r="G20" i="2"/>
  <c r="F20" i="2"/>
  <c r="E20" i="2"/>
  <c r="G17" i="2"/>
  <c r="S16" i="2"/>
  <c r="R16" i="2"/>
  <c r="Q16" i="2"/>
  <c r="O16" i="2"/>
  <c r="N16" i="2"/>
  <c r="M16" i="2"/>
  <c r="K16" i="2"/>
  <c r="J16" i="2"/>
  <c r="I16" i="2"/>
  <c r="F16" i="2"/>
  <c r="F31" i="2" s="1"/>
  <c r="E16" i="2"/>
  <c r="E31" i="2" s="1"/>
  <c r="G15" i="2"/>
  <c r="G14" i="2"/>
  <c r="G16" i="2" s="1"/>
  <c r="S13" i="2"/>
  <c r="R13" i="2"/>
  <c r="Q13" i="2"/>
  <c r="O13" i="2"/>
  <c r="N13" i="2"/>
  <c r="M13" i="2"/>
  <c r="K13" i="2"/>
  <c r="J13" i="2"/>
  <c r="I13" i="2"/>
  <c r="G31" i="2" l="1"/>
  <c r="I80" i="1" l="1"/>
  <c r="G80" i="1"/>
  <c r="E80" i="1"/>
  <c r="I78" i="1"/>
  <c r="G78" i="1"/>
  <c r="E78" i="1"/>
  <c r="I76" i="1"/>
  <c r="G76" i="1"/>
  <c r="E76" i="1"/>
  <c r="I69" i="1"/>
  <c r="G69" i="1"/>
  <c r="E69" i="1"/>
  <c r="I65" i="1"/>
  <c r="G65" i="1"/>
  <c r="E65" i="1"/>
  <c r="I55" i="1"/>
  <c r="G55" i="1"/>
  <c r="E55" i="1"/>
  <c r="I50" i="1"/>
  <c r="G50" i="1"/>
  <c r="E50" i="1"/>
  <c r="I37" i="1"/>
  <c r="G37" i="1"/>
  <c r="E37" i="1"/>
  <c r="I32" i="1"/>
  <c r="G32" i="1"/>
  <c r="E32" i="1"/>
  <c r="I24" i="1"/>
  <c r="G24" i="1"/>
  <c r="E24" i="1"/>
  <c r="I15" i="1"/>
  <c r="G15" i="1"/>
  <c r="E15" i="1"/>
  <c r="I10" i="1"/>
  <c r="G10" i="1"/>
  <c r="E10" i="1"/>
  <c r="E81" i="1" l="1"/>
  <c r="I81" i="1"/>
  <c r="G81" i="1"/>
</calcChain>
</file>

<file path=xl/sharedStrings.xml><?xml version="1.0" encoding="utf-8"?>
<sst xmlns="http://schemas.openxmlformats.org/spreadsheetml/2006/main" count="136" uniqueCount="97">
  <si>
    <t>ნოდულარული დერმატიტის საწინააღმდეგო ვაქცინაცია 2014-2018 წწ</t>
  </si>
  <si>
    <t>#</t>
  </si>
  <si>
    <t>რაიონი</t>
  </si>
  <si>
    <t>მრპ 2016</t>
  </si>
  <si>
    <t>მრპ 2017</t>
  </si>
  <si>
    <t>მრპ 2018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</si>
  <si>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</si>
  <si>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</si>
  <si>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</si>
  <si>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</si>
  <si>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</si>
  <si>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</si>
  <si>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</si>
  <si>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</si>
  <si>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</si>
  <si>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</si>
  <si>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</si>
  <si>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</si>
  <si>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</si>
  <si>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</si>
  <si>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</si>
  <si>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</si>
  <si>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</si>
  <si>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</si>
  <si>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</si>
  <si>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</si>
  <si>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</si>
  <si>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</si>
  <si>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</si>
  <si>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</si>
  <si>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</si>
  <si>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</si>
  <si>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</si>
  <si>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</si>
  <si>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</si>
  <si>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</si>
  <si>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</si>
  <si>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</si>
  <si>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</si>
  <si>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</si>
  <si>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</si>
  <si>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</si>
  <si>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</si>
  <si>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</si>
  <si>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</si>
  <si>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</si>
  <si>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</si>
  <si>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</si>
  <si>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</si>
  <si>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</si>
  <si>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</si>
  <si>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</si>
  <si>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</si>
  <si>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</si>
  <si>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</si>
  <si>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</si>
  <si>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</si>
  <si>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</si>
  <si>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</si>
  <si>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</si>
  <si>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</si>
  <si>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</si>
  <si>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</si>
  <si>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</si>
  <si>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</si>
  <si>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</si>
  <si>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</si>
  <si>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</si>
  <si>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</si>
  <si>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</si>
  <si>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</si>
  <si>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</si>
  <si>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</si>
  <si>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</si>
  <si>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</si>
  <si>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</si>
  <si>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</si>
  <si>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</si>
  <si>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</si>
  <si>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</si>
  <si>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</si>
  <si>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</si>
  <si>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სულ</t>
  </si>
  <si>
    <r>
      <t xml:space="preserve">ნოდულარული დერმატიტის საწინააღმდეგოდ ინსექტოაკაროციდით დამუშავება
</t>
    </r>
    <r>
      <rPr>
        <b/>
        <sz val="14"/>
        <color theme="1"/>
        <rFont val="Calibri"/>
        <family val="2"/>
        <scheme val="minor"/>
      </rPr>
      <t xml:space="preserve"> 2016-2018</t>
    </r>
    <r>
      <rPr>
        <sz val="14"/>
        <color theme="1"/>
        <rFont val="Calibri"/>
        <family val="2"/>
        <scheme val="minor"/>
      </rPr>
      <t xml:space="preserve"> წელი</t>
    </r>
  </si>
  <si>
    <t>რეგიონი</t>
  </si>
  <si>
    <t>მუნიციპალიტეტი</t>
  </si>
  <si>
    <t>საორიენტაციო გეგმა</t>
  </si>
  <si>
    <t xml:space="preserve"> დამუშავება 2016 წელი</t>
  </si>
  <si>
    <t xml:space="preserve"> დამუშავება 2017 წელი</t>
  </si>
  <si>
    <t xml:space="preserve"> დამუშავება 2018 წელი</t>
  </si>
  <si>
    <t>მრპ</t>
  </si>
  <si>
    <t>წრპ</t>
  </si>
  <si>
    <t>სადგომების დამუშავება</t>
  </si>
  <si>
    <t>სადგომი</t>
  </si>
  <si>
    <t>ფართობი კვ-მ</t>
  </si>
  <si>
    <t>რაჭა</t>
  </si>
  <si>
    <t>სამეგრელო ზემო სვანეთი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</si>
</sst>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</xf>
    <xf numFmtId="1" fontId="1" fillId="3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A70" workbookViewId="0">
      <selection activeCell="C81" sqref="C8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7109375" style="1" customWidth="1"/>
    <col min="5" max="5" width="14.5703125" style="1" customWidth="1"/>
    <col min="6" max="6" width="1.85546875" style="1" customWidth="1"/>
    <col min="7" max="7" width="13.42578125" style="1" customWidth="1"/>
    <col min="8" max="8" width="2.140625" style="1" customWidth="1"/>
    <col min="9" max="9" width="13.5703125" style="1" customWidth="1"/>
  </cols>
  <sheetData>
    <row r="1" spans="1:9" x14ac:dyDescent="0.25">
      <c r="B1" s="24" t="s">
        <v>0</v>
      </c>
      <c r="C1" s="24"/>
      <c r="D1" s="24"/>
      <c r="E1" s="24"/>
      <c r="F1" s="24"/>
      <c r="G1" s="24"/>
      <c r="H1" s="24"/>
      <c r="I1" s="24"/>
    </row>
    <row r="2" spans="1:9" x14ac:dyDescent="0.25">
      <c r="B2" s="2" t="s">
        <v>1</v>
      </c>
      <c r="C2" s="3" t="s">
        <v>2</v>
      </c>
      <c r="D2" s="4"/>
      <c r="E2" s="6" t="s">
        <v>3</v>
      </c>
      <c r="G2" s="6" t="s">
        <v>4</v>
      </c>
      <c r="I2" s="6" t="s">
        <v>5</v>
      </c>
    </row>
    <row r="3" spans="1:9" x14ac:dyDescent="0.25">
      <c r="B3" s="7"/>
      <c r="C3" s="8"/>
      <c r="D3" s="8"/>
      <c r="E3" s="9"/>
      <c r="G3" s="5"/>
      <c r="I3" s="5"/>
    </row>
    <row r="4" spans="1:9" x14ac:dyDescent="0.25">
      <c r="B4" s="10">
        <v>1</v>
      </c>
      <c r="C4" s="11" t="s">
        <v>6</v>
      </c>
      <c r="D4" s="11"/>
      <c r="E4" s="12">
        <v>9593</v>
      </c>
      <c r="G4" s="13">
        <v>11072</v>
      </c>
      <c r="I4" s="13">
        <v>29971</v>
      </c>
    </row>
    <row r="5" spans="1:9" x14ac:dyDescent="0.25">
      <c r="B5" s="10">
        <v>2</v>
      </c>
      <c r="C5" s="11" t="s">
        <v>7</v>
      </c>
      <c r="D5" s="11"/>
      <c r="E5" s="12">
        <v>6738</v>
      </c>
      <c r="G5" s="14">
        <v>0</v>
      </c>
      <c r="I5" s="14">
        <v>12602</v>
      </c>
    </row>
    <row r="6" spans="1:9" x14ac:dyDescent="0.25">
      <c r="B6" s="10">
        <v>3</v>
      </c>
      <c r="C6" s="11" t="s">
        <v>8</v>
      </c>
      <c r="D6" s="11"/>
      <c r="E6" s="12">
        <v>5347</v>
      </c>
      <c r="G6" s="14">
        <v>0</v>
      </c>
      <c r="I6" s="14">
        <v>16516</v>
      </c>
    </row>
    <row r="7" spans="1:9" x14ac:dyDescent="0.25">
      <c r="B7" s="10">
        <v>4</v>
      </c>
      <c r="C7" s="11" t="s">
        <v>9</v>
      </c>
      <c r="D7" s="11"/>
      <c r="E7" s="12">
        <v>7899</v>
      </c>
      <c r="G7" s="14">
        <v>4433</v>
      </c>
      <c r="I7" s="14">
        <v>20020</v>
      </c>
    </row>
    <row r="8" spans="1:9" x14ac:dyDescent="0.25">
      <c r="B8" s="10">
        <v>5</v>
      </c>
      <c r="C8" s="11" t="s">
        <v>10</v>
      </c>
      <c r="D8" s="11"/>
      <c r="E8" s="12">
        <v>7399</v>
      </c>
      <c r="G8" s="14">
        <v>0</v>
      </c>
      <c r="I8" s="14">
        <v>40969</v>
      </c>
    </row>
    <row r="9" spans="1:9" x14ac:dyDescent="0.25">
      <c r="B9" s="10">
        <v>6</v>
      </c>
      <c r="C9" s="11" t="s">
        <v>11</v>
      </c>
      <c r="D9" s="11"/>
      <c r="E9" s="15">
        <v>0</v>
      </c>
      <c r="G9" s="14">
        <v>7885</v>
      </c>
      <c r="I9" s="14">
        <v>12090</v>
      </c>
    </row>
    <row r="10" spans="1:9" x14ac:dyDescent="0.25">
      <c r="A10" s="1">
        <v>123</v>
      </c>
      <c r="B10" s="16"/>
      <c r="C10" s="17" t="s">
        <v>12</v>
      </c>
      <c r="D10" s="17"/>
      <c r="E10" s="18">
        <f>SUM(E4:E9)</f>
        <v>36976</v>
      </c>
      <c r="G10" s="18">
        <f>SUM(G4:G9)</f>
        <v>23390</v>
      </c>
      <c r="I10" s="18">
        <f>SUM(I4:I9)</f>
        <v>132168</v>
      </c>
    </row>
    <row r="11" spans="1:9" x14ac:dyDescent="0.25">
      <c r="B11" s="10">
        <v>7</v>
      </c>
      <c r="C11" s="11" t="s">
        <v>13</v>
      </c>
      <c r="D11" s="11"/>
      <c r="E11" s="15">
        <v>0</v>
      </c>
      <c r="G11" s="14">
        <v>12305</v>
      </c>
      <c r="I11" s="14">
        <v>9665</v>
      </c>
    </row>
    <row r="12" spans="1:9" x14ac:dyDescent="0.25">
      <c r="B12" s="10">
        <v>8</v>
      </c>
      <c r="C12" s="11" t="s">
        <v>14</v>
      </c>
      <c r="D12" s="11"/>
      <c r="E12" s="12">
        <v>0</v>
      </c>
      <c r="G12" s="14">
        <v>7070</v>
      </c>
      <c r="I12" s="14">
        <v>21076</v>
      </c>
    </row>
    <row r="13" spans="1:9" x14ac:dyDescent="0.25">
      <c r="B13" s="10">
        <v>9</v>
      </c>
      <c r="C13" s="11" t="s">
        <v>15</v>
      </c>
      <c r="D13" s="11"/>
      <c r="E13" s="12">
        <v>0</v>
      </c>
      <c r="G13" s="14">
        <v>6778</v>
      </c>
      <c r="I13" s="14">
        <v>14812</v>
      </c>
    </row>
    <row r="14" spans="1:9" x14ac:dyDescent="0.25">
      <c r="B14" s="10">
        <v>10</v>
      </c>
      <c r="C14" s="11" t="s">
        <v>16</v>
      </c>
      <c r="D14" s="11"/>
      <c r="E14" s="15">
        <v>0</v>
      </c>
      <c r="G14" s="14">
        <v>9328</v>
      </c>
      <c r="I14" s="14">
        <v>7858</v>
      </c>
    </row>
    <row r="15" spans="1:9" x14ac:dyDescent="0.25">
      <c r="B15" s="16"/>
      <c r="C15" s="16" t="s">
        <v>17</v>
      </c>
      <c r="D15" s="16"/>
      <c r="E15" s="18">
        <f>SUM(E11:E14)</f>
        <v>0</v>
      </c>
      <c r="G15" s="18">
        <f>SUM(G11:G14)</f>
        <v>35481</v>
      </c>
      <c r="I15" s="18">
        <f>SUM(I11:I14)</f>
        <v>53411</v>
      </c>
    </row>
    <row r="16" spans="1:9" x14ac:dyDescent="0.25">
      <c r="B16" s="10">
        <v>11</v>
      </c>
      <c r="C16" s="11" t="s">
        <v>18</v>
      </c>
      <c r="D16" s="11"/>
      <c r="E16" s="12">
        <v>6447</v>
      </c>
      <c r="G16" s="14">
        <v>93</v>
      </c>
      <c r="I16" s="14">
        <v>7196</v>
      </c>
    </row>
    <row r="17" spans="2:9" x14ac:dyDescent="0.25">
      <c r="B17" s="10">
        <v>12</v>
      </c>
      <c r="C17" s="11" t="s">
        <v>19</v>
      </c>
      <c r="D17" s="11"/>
      <c r="E17" s="12">
        <v>9777</v>
      </c>
      <c r="G17" s="14">
        <v>0</v>
      </c>
      <c r="I17" s="14">
        <v>11636</v>
      </c>
    </row>
    <row r="18" spans="2:9" x14ac:dyDescent="0.25">
      <c r="B18" s="10">
        <v>13</v>
      </c>
      <c r="C18" s="11" t="s">
        <v>20</v>
      </c>
      <c r="D18" s="11"/>
      <c r="E18" s="12">
        <v>10499</v>
      </c>
      <c r="G18" s="14">
        <v>0</v>
      </c>
      <c r="I18" s="14">
        <v>13698</v>
      </c>
    </row>
    <row r="19" spans="2:9" x14ac:dyDescent="0.25">
      <c r="B19" s="10">
        <v>14</v>
      </c>
      <c r="C19" s="11" t="s">
        <v>21</v>
      </c>
      <c r="D19" s="11"/>
      <c r="E19" s="12">
        <v>6611</v>
      </c>
      <c r="G19" s="14">
        <v>1041</v>
      </c>
      <c r="I19" s="14">
        <v>6511</v>
      </c>
    </row>
    <row r="20" spans="2:9" x14ac:dyDescent="0.25">
      <c r="B20" s="10">
        <v>15</v>
      </c>
      <c r="C20" s="11" t="s">
        <v>22</v>
      </c>
      <c r="D20" s="11"/>
      <c r="E20" s="12">
        <v>6350</v>
      </c>
      <c r="G20" s="14">
        <v>0</v>
      </c>
      <c r="I20" s="14">
        <v>10142</v>
      </c>
    </row>
    <row r="21" spans="2:9" x14ac:dyDescent="0.25">
      <c r="B21" s="10">
        <v>16</v>
      </c>
      <c r="C21" s="11" t="s">
        <v>23</v>
      </c>
      <c r="D21" s="11"/>
      <c r="E21" s="12">
        <v>3807</v>
      </c>
      <c r="G21" s="14">
        <v>447</v>
      </c>
      <c r="I21" s="14">
        <v>7514</v>
      </c>
    </row>
    <row r="22" spans="2:9" x14ac:dyDescent="0.25">
      <c r="B22" s="10">
        <v>17</v>
      </c>
      <c r="C22" s="11" t="s">
        <v>24</v>
      </c>
      <c r="D22" s="11"/>
      <c r="E22" s="12">
        <v>12913</v>
      </c>
      <c r="G22" s="14">
        <v>98</v>
      </c>
      <c r="I22" s="14">
        <v>10470</v>
      </c>
    </row>
    <row r="23" spans="2:9" x14ac:dyDescent="0.25">
      <c r="B23" s="10">
        <v>18</v>
      </c>
      <c r="C23" s="11" t="s">
        <v>25</v>
      </c>
      <c r="D23" s="11"/>
      <c r="E23" s="12">
        <v>3361</v>
      </c>
      <c r="G23" s="14">
        <v>984</v>
      </c>
      <c r="I23" s="14">
        <v>21056</v>
      </c>
    </row>
    <row r="24" spans="2:9" x14ac:dyDescent="0.25">
      <c r="B24" s="16"/>
      <c r="C24" s="16" t="s">
        <v>26</v>
      </c>
      <c r="D24" s="16"/>
      <c r="E24" s="19">
        <f>SUM(E16:E23)</f>
        <v>59765</v>
      </c>
      <c r="G24" s="19">
        <f>SUM(G16:G23)</f>
        <v>2663</v>
      </c>
      <c r="I24" s="19">
        <f>SUM(I16:I23)</f>
        <v>88223</v>
      </c>
    </row>
    <row r="25" spans="2:9" x14ac:dyDescent="0.25">
      <c r="B25" s="10">
        <v>19</v>
      </c>
      <c r="C25" s="11" t="s">
        <v>27</v>
      </c>
      <c r="D25" s="11"/>
      <c r="E25" s="12">
        <v>0</v>
      </c>
      <c r="G25" s="14">
        <v>95</v>
      </c>
      <c r="I25" s="14">
        <v>497</v>
      </c>
    </row>
    <row r="26" spans="2:9" x14ac:dyDescent="0.25">
      <c r="B26" s="10">
        <v>20</v>
      </c>
      <c r="C26" s="11" t="s">
        <v>28</v>
      </c>
      <c r="D26" s="11"/>
      <c r="E26" s="12">
        <v>0</v>
      </c>
      <c r="G26" s="14">
        <v>0</v>
      </c>
      <c r="I26" s="14">
        <v>19396</v>
      </c>
    </row>
    <row r="27" spans="2:9" x14ac:dyDescent="0.25">
      <c r="B27" s="10">
        <v>21</v>
      </c>
      <c r="C27" s="11" t="s">
        <v>29</v>
      </c>
      <c r="D27" s="11"/>
      <c r="E27" s="12">
        <v>0</v>
      </c>
      <c r="G27" s="14">
        <v>437</v>
      </c>
      <c r="I27" s="14">
        <v>13705</v>
      </c>
    </row>
    <row r="28" spans="2:9" x14ac:dyDescent="0.25">
      <c r="B28" s="10">
        <v>22</v>
      </c>
      <c r="C28" s="11" t="s">
        <v>30</v>
      </c>
      <c r="D28" s="11"/>
      <c r="E28" s="15">
        <v>0</v>
      </c>
      <c r="G28" s="14">
        <v>0</v>
      </c>
      <c r="I28" s="14">
        <v>41060</v>
      </c>
    </row>
    <row r="29" spans="2:9" x14ac:dyDescent="0.25">
      <c r="B29" s="10">
        <v>23</v>
      </c>
      <c r="C29" s="11" t="s">
        <v>31</v>
      </c>
      <c r="D29" s="11"/>
      <c r="E29" s="15">
        <v>0</v>
      </c>
      <c r="G29" s="14">
        <v>0</v>
      </c>
      <c r="I29" s="14">
        <v>12877</v>
      </c>
    </row>
    <row r="30" spans="2:9" x14ac:dyDescent="0.25">
      <c r="B30" s="10">
        <v>24</v>
      </c>
      <c r="C30" s="11" t="s">
        <v>32</v>
      </c>
      <c r="D30" s="11"/>
      <c r="E30" s="15">
        <v>0</v>
      </c>
      <c r="G30" s="14">
        <v>370</v>
      </c>
      <c r="I30" s="14">
        <v>13910</v>
      </c>
    </row>
    <row r="31" spans="2:9" x14ac:dyDescent="0.25">
      <c r="B31" s="10">
        <v>25</v>
      </c>
      <c r="C31" s="11" t="s">
        <v>33</v>
      </c>
      <c r="D31" s="11"/>
      <c r="E31" s="12">
        <v>4694</v>
      </c>
      <c r="G31" s="14">
        <v>12252</v>
      </c>
      <c r="I31" s="14">
        <v>33058</v>
      </c>
    </row>
    <row r="32" spans="2:9" x14ac:dyDescent="0.25">
      <c r="B32" s="16"/>
      <c r="C32" s="17" t="s">
        <v>34</v>
      </c>
      <c r="D32" s="17"/>
      <c r="E32" s="18">
        <f>SUM(E25:E31)</f>
        <v>4694</v>
      </c>
      <c r="G32" s="18">
        <f>SUM(G25:G31)</f>
        <v>13154</v>
      </c>
      <c r="I32" s="18">
        <f>SUM(I25:I31)</f>
        <v>134503</v>
      </c>
    </row>
    <row r="33" spans="2:9" x14ac:dyDescent="0.25">
      <c r="B33" s="10">
        <v>26</v>
      </c>
      <c r="C33" s="11" t="s">
        <v>35</v>
      </c>
      <c r="D33" s="11"/>
      <c r="E33" s="12">
        <v>0</v>
      </c>
      <c r="G33" s="14">
        <v>499</v>
      </c>
      <c r="I33" s="14">
        <v>7668</v>
      </c>
    </row>
    <row r="34" spans="2:9" x14ac:dyDescent="0.25">
      <c r="B34" s="10">
        <v>27</v>
      </c>
      <c r="C34" s="11" t="s">
        <v>36</v>
      </c>
      <c r="D34" s="11"/>
      <c r="E34" s="12">
        <v>0</v>
      </c>
      <c r="G34" s="14">
        <v>97</v>
      </c>
      <c r="I34" s="14">
        <v>9668</v>
      </c>
    </row>
    <row r="35" spans="2:9" x14ac:dyDescent="0.25">
      <c r="B35" s="10">
        <v>28</v>
      </c>
      <c r="C35" s="11" t="s">
        <v>37</v>
      </c>
      <c r="D35" s="11"/>
      <c r="E35" s="12">
        <v>400</v>
      </c>
      <c r="G35" s="14">
        <v>0</v>
      </c>
      <c r="I35" s="14">
        <v>716</v>
      </c>
    </row>
    <row r="36" spans="2:9" x14ac:dyDescent="0.25">
      <c r="B36" s="10">
        <v>29</v>
      </c>
      <c r="C36" s="11" t="s">
        <v>38</v>
      </c>
      <c r="D36" s="11"/>
      <c r="E36" s="12">
        <v>285</v>
      </c>
      <c r="G36" s="14">
        <v>549</v>
      </c>
      <c r="I36" s="14">
        <v>14137</v>
      </c>
    </row>
    <row r="37" spans="2:9" x14ac:dyDescent="0.25">
      <c r="B37" s="16"/>
      <c r="C37" s="17" t="s">
        <v>39</v>
      </c>
      <c r="D37" s="17"/>
      <c r="E37" s="18">
        <f>SUM(E33:E36)</f>
        <v>685</v>
      </c>
      <c r="G37" s="18">
        <f>SUM(G33:G36)</f>
        <v>1145</v>
      </c>
      <c r="I37" s="18">
        <f>SUM(I33:I36)</f>
        <v>32189</v>
      </c>
    </row>
    <row r="38" spans="2:9" x14ac:dyDescent="0.25">
      <c r="B38" s="10">
        <v>30</v>
      </c>
      <c r="C38" s="11" t="s">
        <v>40</v>
      </c>
      <c r="D38" s="11"/>
      <c r="E38" s="15">
        <v>0</v>
      </c>
      <c r="G38" s="14">
        <v>0</v>
      </c>
      <c r="I38" s="14">
        <v>14671</v>
      </c>
    </row>
    <row r="39" spans="2:9" x14ac:dyDescent="0.25">
      <c r="B39" s="10">
        <v>31</v>
      </c>
      <c r="C39" s="11" t="s">
        <v>41</v>
      </c>
      <c r="D39" s="11"/>
      <c r="E39" s="15">
        <v>0</v>
      </c>
      <c r="G39" s="14">
        <v>0</v>
      </c>
      <c r="I39" s="14">
        <v>10322</v>
      </c>
    </row>
    <row r="40" spans="2:9" x14ac:dyDescent="0.25">
      <c r="B40" s="10">
        <v>32</v>
      </c>
      <c r="C40" s="11" t="s">
        <v>42</v>
      </c>
      <c r="D40" s="11"/>
      <c r="E40" s="15">
        <v>0</v>
      </c>
      <c r="G40" s="14">
        <v>0</v>
      </c>
      <c r="I40" s="14">
        <v>9873</v>
      </c>
    </row>
    <row r="41" spans="2:9" x14ac:dyDescent="0.25">
      <c r="B41" s="10">
        <v>33</v>
      </c>
      <c r="C41" s="11" t="s">
        <v>43</v>
      </c>
      <c r="D41" s="11"/>
      <c r="E41" s="15">
        <v>0</v>
      </c>
      <c r="G41" s="14">
        <v>2599</v>
      </c>
      <c r="I41" s="14">
        <v>7952</v>
      </c>
    </row>
    <row r="42" spans="2:9" x14ac:dyDescent="0.25">
      <c r="B42" s="10">
        <v>34</v>
      </c>
      <c r="C42" s="11" t="s">
        <v>44</v>
      </c>
      <c r="D42" s="11"/>
      <c r="E42" s="15">
        <v>0</v>
      </c>
      <c r="G42" s="14">
        <v>0</v>
      </c>
      <c r="I42" s="14">
        <v>13688</v>
      </c>
    </row>
    <row r="43" spans="2:9" x14ac:dyDescent="0.25">
      <c r="B43" s="10">
        <v>35</v>
      </c>
      <c r="C43" s="11" t="s">
        <v>45</v>
      </c>
      <c r="D43" s="11"/>
      <c r="E43" s="15">
        <v>0</v>
      </c>
      <c r="G43" s="14">
        <v>0</v>
      </c>
      <c r="I43" s="14">
        <v>4097</v>
      </c>
    </row>
    <row r="44" spans="2:9" x14ac:dyDescent="0.25">
      <c r="B44" s="10">
        <v>36</v>
      </c>
      <c r="C44" s="11" t="s">
        <v>46</v>
      </c>
      <c r="D44" s="11"/>
      <c r="E44" s="15">
        <v>0</v>
      </c>
      <c r="G44" s="14">
        <v>10681</v>
      </c>
      <c r="I44" s="14">
        <v>9671</v>
      </c>
    </row>
    <row r="45" spans="2:9" x14ac:dyDescent="0.25">
      <c r="B45" s="10">
        <v>37</v>
      </c>
      <c r="C45" s="11" t="s">
        <v>47</v>
      </c>
      <c r="D45" s="11"/>
      <c r="E45" s="15">
        <v>0</v>
      </c>
      <c r="G45" s="14">
        <v>0</v>
      </c>
      <c r="I45" s="14">
        <v>12772</v>
      </c>
    </row>
    <row r="46" spans="2:9" x14ac:dyDescent="0.25">
      <c r="B46" s="10">
        <v>38</v>
      </c>
      <c r="C46" s="11" t="s">
        <v>48</v>
      </c>
      <c r="D46" s="11"/>
      <c r="E46" s="15">
        <v>0</v>
      </c>
      <c r="G46" s="14">
        <v>0</v>
      </c>
      <c r="I46" s="14">
        <v>10236</v>
      </c>
    </row>
    <row r="47" spans="2:9" x14ac:dyDescent="0.25">
      <c r="B47" s="10">
        <v>39</v>
      </c>
      <c r="C47" s="11" t="s">
        <v>49</v>
      </c>
      <c r="D47" s="11"/>
      <c r="E47" s="15">
        <v>12453</v>
      </c>
      <c r="G47" s="14">
        <v>10790</v>
      </c>
      <c r="I47" s="14">
        <v>0</v>
      </c>
    </row>
    <row r="48" spans="2:9" x14ac:dyDescent="0.25">
      <c r="B48" s="10">
        <v>40</v>
      </c>
      <c r="C48" s="11" t="s">
        <v>50</v>
      </c>
      <c r="D48" s="11"/>
      <c r="E48" s="15">
        <v>0</v>
      </c>
      <c r="G48" s="14">
        <v>9937</v>
      </c>
      <c r="I48" s="14">
        <v>16723</v>
      </c>
    </row>
    <row r="49" spans="2:9" x14ac:dyDescent="0.25">
      <c r="B49" s="10">
        <v>41</v>
      </c>
      <c r="C49" s="11" t="s">
        <v>51</v>
      </c>
      <c r="D49" s="11"/>
      <c r="E49" s="15">
        <v>0</v>
      </c>
      <c r="G49" s="14">
        <v>0</v>
      </c>
      <c r="I49" s="14">
        <v>0</v>
      </c>
    </row>
    <row r="50" spans="2:9" x14ac:dyDescent="0.25">
      <c r="B50" s="16"/>
      <c r="C50" s="16" t="s">
        <v>52</v>
      </c>
      <c r="D50" s="16"/>
      <c r="E50" s="18">
        <f>SUM(E38:E49)</f>
        <v>12453</v>
      </c>
      <c r="G50" s="18">
        <f>SUM(G38:G49)</f>
        <v>34007</v>
      </c>
      <c r="I50" s="18">
        <f>SUM(I38:I49)</f>
        <v>110005</v>
      </c>
    </row>
    <row r="51" spans="2:9" x14ac:dyDescent="0.25">
      <c r="B51" s="10">
        <v>42</v>
      </c>
      <c r="C51" s="11" t="s">
        <v>53</v>
      </c>
      <c r="D51" s="11"/>
      <c r="E51" s="15">
        <v>493</v>
      </c>
      <c r="G51" s="14">
        <v>3128</v>
      </c>
      <c r="I51" s="14">
        <v>3787</v>
      </c>
    </row>
    <row r="52" spans="2:9" x14ac:dyDescent="0.25">
      <c r="B52" s="10">
        <v>43</v>
      </c>
      <c r="C52" s="11" t="s">
        <v>54</v>
      </c>
      <c r="D52" s="11"/>
      <c r="E52" s="15">
        <v>2539</v>
      </c>
      <c r="G52" s="14">
        <v>2332</v>
      </c>
      <c r="I52" s="14">
        <v>200</v>
      </c>
    </row>
    <row r="53" spans="2:9" x14ac:dyDescent="0.25">
      <c r="B53" s="10">
        <v>44</v>
      </c>
      <c r="C53" s="11" t="s">
        <v>55</v>
      </c>
      <c r="D53" s="11"/>
      <c r="E53" s="15">
        <v>0</v>
      </c>
      <c r="G53" s="14">
        <v>0</v>
      </c>
      <c r="I53" s="14">
        <v>5973</v>
      </c>
    </row>
    <row r="54" spans="2:9" x14ac:dyDescent="0.25">
      <c r="B54" s="10">
        <v>45</v>
      </c>
      <c r="C54" s="11" t="s">
        <v>56</v>
      </c>
      <c r="D54" s="11"/>
      <c r="E54" s="15">
        <v>0</v>
      </c>
      <c r="G54" s="14">
        <v>0</v>
      </c>
      <c r="I54" s="14">
        <v>2203</v>
      </c>
    </row>
    <row r="55" spans="2:9" x14ac:dyDescent="0.25">
      <c r="B55" s="16"/>
      <c r="C55" s="16" t="s">
        <v>57</v>
      </c>
      <c r="D55" s="16"/>
      <c r="E55" s="18">
        <f>SUM(E51:E54)</f>
        <v>3032</v>
      </c>
      <c r="G55" s="18">
        <f>SUM(G51:G54)</f>
        <v>5460</v>
      </c>
      <c r="I55" s="18">
        <f>SUM(I51:I54)</f>
        <v>12163</v>
      </c>
    </row>
    <row r="56" spans="2:9" x14ac:dyDescent="0.25">
      <c r="B56" s="10">
        <v>46</v>
      </c>
      <c r="C56" s="11" t="s">
        <v>58</v>
      </c>
      <c r="D56" s="11"/>
      <c r="E56" s="15">
        <v>16198</v>
      </c>
      <c r="G56" s="14">
        <v>23358</v>
      </c>
      <c r="I56" s="14">
        <v>11470</v>
      </c>
    </row>
    <row r="57" spans="2:9" x14ac:dyDescent="0.25">
      <c r="B57" s="10">
        <v>47</v>
      </c>
      <c r="C57" s="11" t="s">
        <v>59</v>
      </c>
      <c r="D57" s="11"/>
      <c r="E57" s="15">
        <v>0</v>
      </c>
      <c r="G57" s="14">
        <v>7036</v>
      </c>
      <c r="I57" s="14">
        <v>10998</v>
      </c>
    </row>
    <row r="58" spans="2:9" x14ac:dyDescent="0.25">
      <c r="B58" s="10">
        <v>48</v>
      </c>
      <c r="C58" s="11" t="s">
        <v>60</v>
      </c>
      <c r="D58" s="11"/>
      <c r="E58" s="15">
        <v>19816</v>
      </c>
      <c r="G58" s="14">
        <v>19296</v>
      </c>
      <c r="I58" s="14">
        <v>11212</v>
      </c>
    </row>
    <row r="59" spans="2:9" x14ac:dyDescent="0.25">
      <c r="B59" s="10">
        <v>49</v>
      </c>
      <c r="C59" s="11" t="s">
        <v>61</v>
      </c>
      <c r="D59" s="11"/>
      <c r="E59" s="15">
        <v>7000</v>
      </c>
      <c r="G59" s="14">
        <v>12880</v>
      </c>
      <c r="I59" s="14">
        <v>13923</v>
      </c>
    </row>
    <row r="60" spans="2:9" x14ac:dyDescent="0.25">
      <c r="B60" s="10">
        <v>50</v>
      </c>
      <c r="C60" s="11" t="s">
        <v>62</v>
      </c>
      <c r="D60" s="11"/>
      <c r="E60" s="15">
        <v>6786</v>
      </c>
      <c r="G60" s="14">
        <v>20034</v>
      </c>
      <c r="I60" s="14">
        <v>19588</v>
      </c>
    </row>
    <row r="61" spans="2:9" x14ac:dyDescent="0.25">
      <c r="B61" s="10">
        <v>51</v>
      </c>
      <c r="C61" s="11" t="s">
        <v>63</v>
      </c>
      <c r="D61" s="11"/>
      <c r="E61" s="15">
        <v>19262</v>
      </c>
      <c r="G61" s="14">
        <v>16710</v>
      </c>
      <c r="I61" s="14">
        <v>9748</v>
      </c>
    </row>
    <row r="62" spans="2:9" x14ac:dyDescent="0.25">
      <c r="B62" s="10">
        <v>52</v>
      </c>
      <c r="C62" s="11" t="s">
        <v>64</v>
      </c>
      <c r="D62" s="11"/>
      <c r="E62" s="15">
        <v>13789</v>
      </c>
      <c r="G62" s="14">
        <v>14352</v>
      </c>
      <c r="I62" s="14">
        <v>12881</v>
      </c>
    </row>
    <row r="63" spans="2:9" x14ac:dyDescent="0.25">
      <c r="B63" s="10">
        <v>53</v>
      </c>
      <c r="C63" s="11" t="s">
        <v>65</v>
      </c>
      <c r="D63" s="11"/>
      <c r="E63" s="15">
        <v>0</v>
      </c>
      <c r="G63" s="15">
        <v>974</v>
      </c>
      <c r="I63" s="15">
        <v>8052</v>
      </c>
    </row>
    <row r="64" spans="2:9" x14ac:dyDescent="0.25">
      <c r="B64" s="10">
        <v>54</v>
      </c>
      <c r="C64" s="11" t="s">
        <v>66</v>
      </c>
      <c r="D64" s="11"/>
      <c r="E64" s="15">
        <v>249</v>
      </c>
      <c r="G64" s="15">
        <v>677</v>
      </c>
      <c r="I64" s="15">
        <v>336</v>
      </c>
    </row>
    <row r="65" spans="1:9" x14ac:dyDescent="0.25">
      <c r="B65" s="16"/>
      <c r="C65" s="16" t="s">
        <v>67</v>
      </c>
      <c r="D65" s="16"/>
      <c r="E65" s="18">
        <f>SUM(E56:E64)</f>
        <v>83100</v>
      </c>
      <c r="G65" s="18">
        <f>SUM(G56:G64)</f>
        <v>115317</v>
      </c>
      <c r="I65" s="18">
        <f>SUM(I56:I64)</f>
        <v>98208</v>
      </c>
    </row>
    <row r="66" spans="1:9" x14ac:dyDescent="0.25">
      <c r="B66" s="10">
        <v>55</v>
      </c>
      <c r="C66" s="11" t="s">
        <v>68</v>
      </c>
      <c r="D66" s="11"/>
      <c r="E66" s="15">
        <v>7815</v>
      </c>
      <c r="G66" s="14">
        <v>6530</v>
      </c>
      <c r="I66" s="14">
        <v>14207</v>
      </c>
    </row>
    <row r="67" spans="1:9" x14ac:dyDescent="0.25">
      <c r="B67" s="10">
        <v>56</v>
      </c>
      <c r="C67" s="11" t="s">
        <v>69</v>
      </c>
      <c r="D67" s="11"/>
      <c r="E67" s="15">
        <v>17331</v>
      </c>
      <c r="G67" s="14">
        <v>17558</v>
      </c>
      <c r="I67" s="14">
        <v>17863</v>
      </c>
    </row>
    <row r="68" spans="1:9" x14ac:dyDescent="0.25">
      <c r="B68" s="10">
        <v>57</v>
      </c>
      <c r="C68" s="11" t="s">
        <v>70</v>
      </c>
      <c r="D68" s="11"/>
      <c r="E68" s="15">
        <v>0</v>
      </c>
      <c r="G68" s="14">
        <v>0</v>
      </c>
      <c r="I68" s="14">
        <v>6197</v>
      </c>
    </row>
    <row r="69" spans="1:9" x14ac:dyDescent="0.25">
      <c r="B69" s="16"/>
      <c r="C69" s="16" t="s">
        <v>71</v>
      </c>
      <c r="D69" s="16"/>
      <c r="E69" s="18">
        <f>SUM(E66:E68)</f>
        <v>25146</v>
      </c>
      <c r="G69" s="18">
        <f>SUM(G66:G68)</f>
        <v>24088</v>
      </c>
      <c r="I69" s="18">
        <f>SUM(I66:I68)</f>
        <v>38267</v>
      </c>
    </row>
    <row r="70" spans="1:9" x14ac:dyDescent="0.25">
      <c r="B70" s="10">
        <v>58</v>
      </c>
      <c r="C70" s="11" t="s">
        <v>72</v>
      </c>
      <c r="D70" s="11"/>
      <c r="E70" s="15">
        <v>0</v>
      </c>
      <c r="G70" s="14">
        <v>175</v>
      </c>
      <c r="I70" s="14">
        <v>280</v>
      </c>
    </row>
    <row r="71" spans="1:9" x14ac:dyDescent="0.25">
      <c r="B71" s="10">
        <v>59</v>
      </c>
      <c r="C71" s="11" t="s">
        <v>73</v>
      </c>
      <c r="D71" s="11"/>
      <c r="E71" s="15">
        <v>0</v>
      </c>
      <c r="G71" s="14">
        <v>148</v>
      </c>
      <c r="I71" s="14">
        <v>534</v>
      </c>
    </row>
    <row r="72" spans="1:9" x14ac:dyDescent="0.25">
      <c r="B72" s="10">
        <v>60</v>
      </c>
      <c r="C72" s="11" t="s">
        <v>74</v>
      </c>
      <c r="D72" s="11"/>
      <c r="E72" s="15">
        <v>0</v>
      </c>
      <c r="G72" s="14">
        <v>275</v>
      </c>
      <c r="I72" s="14">
        <v>2034</v>
      </c>
    </row>
    <row r="73" spans="1:9" x14ac:dyDescent="0.25">
      <c r="B73" s="10">
        <v>61</v>
      </c>
      <c r="C73" s="11" t="s">
        <v>75</v>
      </c>
      <c r="D73" s="11"/>
      <c r="E73" s="15">
        <v>0</v>
      </c>
      <c r="G73" s="14">
        <v>2631</v>
      </c>
      <c r="I73" s="14">
        <v>4232</v>
      </c>
    </row>
    <row r="74" spans="1:9" x14ac:dyDescent="0.25">
      <c r="B74" s="10">
        <v>62</v>
      </c>
      <c r="C74" s="11" t="s">
        <v>76</v>
      </c>
      <c r="D74" s="11"/>
      <c r="E74" s="15">
        <v>0</v>
      </c>
      <c r="G74" s="14">
        <v>4481</v>
      </c>
      <c r="I74" s="14">
        <v>5341</v>
      </c>
    </row>
    <row r="75" spans="1:9" x14ac:dyDescent="0.25">
      <c r="B75" s="10">
        <v>63</v>
      </c>
      <c r="C75" s="11" t="s">
        <v>77</v>
      </c>
      <c r="D75" s="11"/>
      <c r="E75" s="15">
        <v>0</v>
      </c>
      <c r="G75" s="14">
        <v>15920</v>
      </c>
      <c r="I75" s="14">
        <v>16570</v>
      </c>
    </row>
    <row r="76" spans="1:9" x14ac:dyDescent="0.25">
      <c r="A76" s="20"/>
      <c r="B76" s="16"/>
      <c r="C76" s="16" t="s">
        <v>78</v>
      </c>
      <c r="D76" s="16"/>
      <c r="E76" s="18">
        <f>SUM(E70:E75)</f>
        <v>0</v>
      </c>
      <c r="G76" s="18">
        <f>SUM(G70:G75)</f>
        <v>23630</v>
      </c>
      <c r="I76" s="18">
        <f>SUM(I70:I75)</f>
        <v>28991</v>
      </c>
    </row>
    <row r="77" spans="1:9" x14ac:dyDescent="0.25">
      <c r="B77" s="10">
        <v>64</v>
      </c>
      <c r="C77" s="11" t="s">
        <v>79</v>
      </c>
      <c r="D77" s="11"/>
      <c r="E77" s="21">
        <v>4724</v>
      </c>
      <c r="G77" s="21">
        <v>0</v>
      </c>
      <c r="I77" s="21">
        <v>5155</v>
      </c>
    </row>
    <row r="78" spans="1:9" x14ac:dyDescent="0.25">
      <c r="B78" s="16"/>
      <c r="C78" s="16" t="s">
        <v>79</v>
      </c>
      <c r="D78" s="16"/>
      <c r="E78" s="18">
        <f>SUM(E77)</f>
        <v>4724</v>
      </c>
      <c r="G78" s="18">
        <f>SUM(G77)</f>
        <v>0</v>
      </c>
      <c r="I78" s="18">
        <f>SUM(I77)</f>
        <v>5155</v>
      </c>
    </row>
    <row r="79" spans="1:9" x14ac:dyDescent="0.25">
      <c r="B79" s="11">
        <v>65</v>
      </c>
      <c r="C79" s="11" t="s">
        <v>80</v>
      </c>
      <c r="D79" s="11"/>
      <c r="E79" s="15">
        <v>4403</v>
      </c>
      <c r="G79" s="15">
        <v>13192</v>
      </c>
      <c r="I79" s="15">
        <v>4897</v>
      </c>
    </row>
    <row r="80" spans="1:9" x14ac:dyDescent="0.25">
      <c r="B80" s="16"/>
      <c r="C80" s="16" t="s">
        <v>81</v>
      </c>
      <c r="D80" s="16"/>
      <c r="E80" s="18">
        <f>SUM(E79)</f>
        <v>4403</v>
      </c>
      <c r="G80" s="18">
        <f>SUM(G79)</f>
        <v>13192</v>
      </c>
      <c r="I80" s="18">
        <f>SUM(I79)</f>
        <v>4897</v>
      </c>
    </row>
    <row r="81" spans="2:9" x14ac:dyDescent="0.25">
      <c r="B81" s="22"/>
      <c r="C81" s="22" t="s">
        <v>82</v>
      </c>
      <c r="D81" s="22"/>
      <c r="E81" s="23">
        <f>E80+E78+E76+E69+E65+E55+E50+E37+E32+E24+E15+E10</f>
        <v>234978</v>
      </c>
      <c r="G81" s="23">
        <f>G80+G78+G76+G69+G65+G55+G50+G37+G32+G24+G15+G10</f>
        <v>291527</v>
      </c>
      <c r="I81" s="23">
        <f>I80+I78+I76+I69+I65+I55+I50+I37+I32+I24+I15+I10</f>
        <v>738180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tabSelected="1" workbookViewId="0">
      <selection activeCell="C7" sqref="C7:C12"/>
    </sheetView>
  </sheetViews>
  <sheetFormatPr defaultRowHeight="15" x14ac:dyDescent="0.25"/>
  <cols>
    <col min="1" max="1" width="1.42578125" style="25" customWidth="1"/>
    <col min="2" max="2" width="4.42578125" style="25" customWidth="1"/>
    <col min="3" max="3" width="18.28515625" style="25" customWidth="1"/>
    <col min="4" max="4" width="21" style="25" customWidth="1"/>
    <col min="5" max="5" width="11" style="25" hidden="1" customWidth="1"/>
    <col min="6" max="6" width="13" style="25" hidden="1" customWidth="1"/>
    <col min="7" max="7" width="14.5703125" style="25" hidden="1" customWidth="1"/>
    <col min="8" max="8" width="0.85546875" style="25" customWidth="1"/>
    <col min="9" max="11" width="11" style="25" customWidth="1"/>
    <col min="12" max="12" width="2.7109375" style="25" customWidth="1"/>
    <col min="13" max="13" width="12.5703125" style="25" customWidth="1"/>
    <col min="14" max="14" width="8.140625" style="25" customWidth="1"/>
    <col min="15" max="15" width="9.85546875" style="25" customWidth="1"/>
    <col min="16" max="16" width="5.28515625" style="25" customWidth="1"/>
    <col min="17" max="19" width="9.140625" style="25"/>
  </cols>
  <sheetData>
    <row r="2" spans="1:19" ht="18.75" x14ac:dyDescent="0.25">
      <c r="C2" s="26" t="s">
        <v>83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ht="15.75" thickBot="1" x14ac:dyDescent="0.3"/>
    <row r="4" spans="1:19" x14ac:dyDescent="0.25">
      <c r="B4" s="27" t="s">
        <v>1</v>
      </c>
      <c r="C4" s="27" t="s">
        <v>84</v>
      </c>
      <c r="D4" s="27" t="s">
        <v>85</v>
      </c>
      <c r="E4" s="28" t="s">
        <v>86</v>
      </c>
      <c r="F4" s="28"/>
      <c r="G4" s="28"/>
      <c r="H4" s="29"/>
      <c r="I4" s="28" t="s">
        <v>87</v>
      </c>
      <c r="J4" s="28"/>
      <c r="K4" s="28"/>
      <c r="M4" s="28" t="s">
        <v>88</v>
      </c>
      <c r="N4" s="28"/>
      <c r="O4" s="28"/>
      <c r="Q4" s="28" t="s">
        <v>89</v>
      </c>
      <c r="R4" s="28"/>
      <c r="S4" s="28"/>
    </row>
    <row r="5" spans="1:19" x14ac:dyDescent="0.25">
      <c r="B5" s="30"/>
      <c r="C5" s="30"/>
      <c r="D5" s="30"/>
      <c r="E5" s="30" t="s">
        <v>90</v>
      </c>
      <c r="F5" s="31" t="s">
        <v>91</v>
      </c>
      <c r="G5" s="30" t="s">
        <v>82</v>
      </c>
      <c r="H5" s="32"/>
      <c r="I5" s="33" t="s">
        <v>92</v>
      </c>
      <c r="J5" s="34"/>
      <c r="K5" s="35" t="s">
        <v>90</v>
      </c>
      <c r="M5" s="36" t="s">
        <v>92</v>
      </c>
      <c r="N5" s="36"/>
      <c r="O5" s="35" t="s">
        <v>90</v>
      </c>
      <c r="Q5" s="36" t="s">
        <v>92</v>
      </c>
      <c r="R5" s="36"/>
      <c r="S5" s="35" t="s">
        <v>90</v>
      </c>
    </row>
    <row r="6" spans="1:19" ht="45.75" thickBot="1" x14ac:dyDescent="0.3">
      <c r="B6" s="37"/>
      <c r="C6" s="35"/>
      <c r="D6" s="35"/>
      <c r="E6" s="35"/>
      <c r="F6" s="38"/>
      <c r="G6" s="35"/>
      <c r="H6" s="39"/>
      <c r="I6" s="40" t="s">
        <v>93</v>
      </c>
      <c r="J6" s="41" t="s">
        <v>94</v>
      </c>
      <c r="K6" s="42"/>
      <c r="M6" s="40" t="s">
        <v>93</v>
      </c>
      <c r="N6" s="41" t="s">
        <v>94</v>
      </c>
      <c r="O6" s="42"/>
      <c r="Q6" s="40" t="s">
        <v>93</v>
      </c>
      <c r="R6" s="41" t="s">
        <v>94</v>
      </c>
      <c r="S6" s="42"/>
    </row>
    <row r="7" spans="1:19" ht="17.25" x14ac:dyDescent="0.25">
      <c r="B7" s="38">
        <v>1</v>
      </c>
      <c r="C7" s="35" t="s">
        <v>12</v>
      </c>
      <c r="D7" s="31" t="s">
        <v>6</v>
      </c>
      <c r="E7" s="31"/>
      <c r="F7" s="31"/>
      <c r="G7" s="31"/>
      <c r="H7" s="32"/>
      <c r="I7" s="43">
        <v>0</v>
      </c>
      <c r="J7" s="43">
        <v>0</v>
      </c>
      <c r="K7" s="44">
        <v>0</v>
      </c>
      <c r="L7" s="44"/>
      <c r="M7" s="43">
        <v>0</v>
      </c>
      <c r="N7" s="43">
        <v>0</v>
      </c>
      <c r="O7" s="44">
        <v>0</v>
      </c>
      <c r="P7" s="45"/>
      <c r="Q7" s="43">
        <v>0</v>
      </c>
      <c r="R7" s="43">
        <v>0</v>
      </c>
      <c r="S7" s="44">
        <v>839</v>
      </c>
    </row>
    <row r="8" spans="1:19" ht="17.25" x14ac:dyDescent="0.25">
      <c r="B8" s="38">
        <v>2</v>
      </c>
      <c r="C8" s="42"/>
      <c r="D8" s="31" t="s">
        <v>7</v>
      </c>
      <c r="E8" s="31"/>
      <c r="F8" s="31"/>
      <c r="G8" s="31"/>
      <c r="H8" s="32"/>
      <c r="I8" s="43">
        <v>0</v>
      </c>
      <c r="J8" s="43">
        <v>0</v>
      </c>
      <c r="K8" s="44">
        <v>0</v>
      </c>
      <c r="L8" s="44"/>
      <c r="M8" s="43">
        <v>0</v>
      </c>
      <c r="N8" s="43">
        <v>0</v>
      </c>
      <c r="O8" s="44">
        <v>0</v>
      </c>
      <c r="P8" s="45"/>
      <c r="Q8" s="43">
        <v>0</v>
      </c>
      <c r="R8" s="43">
        <v>0</v>
      </c>
      <c r="S8" s="44">
        <v>247</v>
      </c>
    </row>
    <row r="9" spans="1:19" ht="17.25" x14ac:dyDescent="0.25">
      <c r="B9" s="38">
        <v>3</v>
      </c>
      <c r="C9" s="42"/>
      <c r="D9" s="31" t="s">
        <v>8</v>
      </c>
      <c r="E9" s="31"/>
      <c r="F9" s="31"/>
      <c r="G9" s="31"/>
      <c r="H9" s="32"/>
      <c r="I9" s="43">
        <v>0</v>
      </c>
      <c r="J9" s="43">
        <v>0</v>
      </c>
      <c r="K9" s="44">
        <v>0</v>
      </c>
      <c r="L9" s="44"/>
      <c r="M9" s="43">
        <v>0</v>
      </c>
      <c r="N9" s="43">
        <v>0</v>
      </c>
      <c r="O9" s="44">
        <v>0</v>
      </c>
      <c r="P9" s="45"/>
      <c r="Q9" s="43">
        <v>0</v>
      </c>
      <c r="R9" s="43">
        <v>0</v>
      </c>
      <c r="S9" s="44">
        <v>826</v>
      </c>
    </row>
    <row r="10" spans="1:19" ht="17.25" x14ac:dyDescent="0.25">
      <c r="B10" s="38">
        <v>4</v>
      </c>
      <c r="C10" s="42"/>
      <c r="D10" s="31" t="s">
        <v>9</v>
      </c>
      <c r="E10" s="31"/>
      <c r="F10" s="31"/>
      <c r="G10" s="31"/>
      <c r="H10" s="32"/>
      <c r="I10" s="43">
        <v>0</v>
      </c>
      <c r="J10" s="43">
        <v>0</v>
      </c>
      <c r="K10" s="44">
        <v>0</v>
      </c>
      <c r="L10" s="44"/>
      <c r="M10" s="43">
        <v>0</v>
      </c>
      <c r="N10" s="43">
        <v>0</v>
      </c>
      <c r="O10" s="44">
        <v>0</v>
      </c>
      <c r="P10" s="45"/>
      <c r="Q10" s="43">
        <v>0</v>
      </c>
      <c r="R10" s="43">
        <v>0</v>
      </c>
      <c r="S10" s="44">
        <v>3018</v>
      </c>
    </row>
    <row r="11" spans="1:19" ht="17.25" x14ac:dyDescent="0.25">
      <c r="B11" s="38">
        <v>5</v>
      </c>
      <c r="C11" s="42"/>
      <c r="D11" s="31" t="s">
        <v>10</v>
      </c>
      <c r="E11" s="31"/>
      <c r="F11" s="31"/>
      <c r="G11" s="31"/>
      <c r="H11" s="32"/>
      <c r="I11" s="43">
        <v>0</v>
      </c>
      <c r="J11" s="43">
        <v>0</v>
      </c>
      <c r="K11" s="44">
        <v>0</v>
      </c>
      <c r="L11" s="44"/>
      <c r="M11" s="43">
        <v>0</v>
      </c>
      <c r="N11" s="43">
        <v>0</v>
      </c>
      <c r="O11" s="44">
        <v>0</v>
      </c>
      <c r="P11" s="45"/>
      <c r="Q11" s="43">
        <v>0</v>
      </c>
      <c r="R11" s="43">
        <v>0</v>
      </c>
      <c r="S11" s="44">
        <v>1582</v>
      </c>
    </row>
    <row r="12" spans="1:19" ht="17.25" x14ac:dyDescent="0.25">
      <c r="B12" s="38">
        <v>6</v>
      </c>
      <c r="C12" s="46"/>
      <c r="D12" s="31" t="s">
        <v>11</v>
      </c>
      <c r="E12" s="31"/>
      <c r="F12" s="31"/>
      <c r="G12" s="31"/>
      <c r="H12" s="32"/>
      <c r="I12" s="43">
        <v>0</v>
      </c>
      <c r="J12" s="43">
        <v>0</v>
      </c>
      <c r="K12" s="44">
        <v>0</v>
      </c>
      <c r="L12" s="44"/>
      <c r="M12" s="43">
        <v>0</v>
      </c>
      <c r="N12" s="43">
        <v>0</v>
      </c>
      <c r="O12" s="44">
        <v>0</v>
      </c>
      <c r="P12" s="45"/>
      <c r="Q12" s="43">
        <v>0</v>
      </c>
      <c r="R12" s="43">
        <v>0</v>
      </c>
      <c r="S12" s="44">
        <v>463</v>
      </c>
    </row>
    <row r="13" spans="1:19" ht="17.25" x14ac:dyDescent="0.25">
      <c r="B13" s="38"/>
      <c r="C13" s="47"/>
      <c r="D13" s="47" t="s">
        <v>82</v>
      </c>
      <c r="E13" s="47"/>
      <c r="F13" s="47"/>
      <c r="G13" s="47"/>
      <c r="H13" s="47"/>
      <c r="I13" s="48">
        <f>SUM(I7:I12)</f>
        <v>0</v>
      </c>
      <c r="J13" s="48">
        <f>SUM(J7:J12)</f>
        <v>0</v>
      </c>
      <c r="K13" s="48">
        <f>SUM(K7:K12)</f>
        <v>0</v>
      </c>
      <c r="L13" s="48"/>
      <c r="M13" s="48">
        <f>SUM(M7:M12)</f>
        <v>0</v>
      </c>
      <c r="N13" s="48">
        <f>SUM(N7:N12)</f>
        <v>0</v>
      </c>
      <c r="O13" s="48">
        <f>SUM(O7:O12)</f>
        <v>0</v>
      </c>
      <c r="P13" s="49"/>
      <c r="Q13" s="48">
        <f>SUM(Q7:Q12)</f>
        <v>0</v>
      </c>
      <c r="R13" s="48">
        <f>SUM(R7:R12)</f>
        <v>0</v>
      </c>
      <c r="S13" s="48">
        <f>SUM(S7:S12)</f>
        <v>6975</v>
      </c>
    </row>
    <row r="14" spans="1:19" ht="17.25" x14ac:dyDescent="0.25">
      <c r="B14" s="50">
        <v>7</v>
      </c>
      <c r="C14" s="42" t="s">
        <v>39</v>
      </c>
      <c r="D14" s="51" t="s">
        <v>37</v>
      </c>
      <c r="E14" s="51"/>
      <c r="F14" s="52"/>
      <c r="G14" s="52">
        <f>SUM(E14:F14)</f>
        <v>0</v>
      </c>
      <c r="H14" s="53"/>
      <c r="I14" s="54">
        <v>70</v>
      </c>
      <c r="J14" s="54">
        <v>1000</v>
      </c>
      <c r="K14" s="54">
        <v>400</v>
      </c>
      <c r="L14" s="45"/>
      <c r="M14" s="54">
        <v>0</v>
      </c>
      <c r="N14" s="54">
        <v>0</v>
      </c>
      <c r="O14" s="54">
        <v>0</v>
      </c>
      <c r="P14" s="45"/>
      <c r="Q14" s="54">
        <v>0</v>
      </c>
      <c r="R14" s="54">
        <v>0</v>
      </c>
      <c r="S14" s="54">
        <v>0</v>
      </c>
    </row>
    <row r="15" spans="1:19" ht="17.25" x14ac:dyDescent="0.25">
      <c r="B15" s="50">
        <v>8</v>
      </c>
      <c r="C15" s="42"/>
      <c r="D15" s="31" t="s">
        <v>38</v>
      </c>
      <c r="E15" s="31"/>
      <c r="F15" s="31"/>
      <c r="G15" s="31">
        <f>SUM(E15:F15)</f>
        <v>0</v>
      </c>
      <c r="H15" s="32"/>
      <c r="I15" s="44">
        <v>0</v>
      </c>
      <c r="J15" s="44">
        <v>0</v>
      </c>
      <c r="K15" s="44">
        <v>335</v>
      </c>
      <c r="L15" s="45"/>
      <c r="M15" s="44">
        <v>0</v>
      </c>
      <c r="N15" s="44">
        <v>0</v>
      </c>
      <c r="O15" s="44">
        <v>0</v>
      </c>
      <c r="P15" s="45"/>
      <c r="Q15" s="44">
        <v>0</v>
      </c>
      <c r="R15" s="44">
        <v>0</v>
      </c>
      <c r="S15" s="44">
        <v>0</v>
      </c>
    </row>
    <row r="16" spans="1:19" ht="17.25" x14ac:dyDescent="0.25">
      <c r="A16" s="55"/>
      <c r="B16" s="47"/>
      <c r="C16" s="56"/>
      <c r="D16" s="47" t="s">
        <v>82</v>
      </c>
      <c r="E16" s="47">
        <f>SUM(E14:E15)</f>
        <v>0</v>
      </c>
      <c r="F16" s="57">
        <f>SUM(F14:F15)</f>
        <v>0</v>
      </c>
      <c r="G16" s="57">
        <f>SUM(G14:G15)</f>
        <v>0</v>
      </c>
      <c r="H16" s="58"/>
      <c r="I16" s="48">
        <f>SUM(I14:I15)</f>
        <v>70</v>
      </c>
      <c r="J16" s="48">
        <f>SUM(J14:J15)</f>
        <v>1000</v>
      </c>
      <c r="K16" s="48">
        <f>SUM(K14:K15)</f>
        <v>735</v>
      </c>
      <c r="L16" s="59"/>
      <c r="M16" s="48">
        <f>SUM(M14:M15)</f>
        <v>0</v>
      </c>
      <c r="N16" s="48">
        <f>SUM(N14:N15)</f>
        <v>0</v>
      </c>
      <c r="O16" s="48">
        <f>SUM(O14:O15)</f>
        <v>0</v>
      </c>
      <c r="P16" s="59"/>
      <c r="Q16" s="48">
        <f>SUM(Q14:Q15)</f>
        <v>0</v>
      </c>
      <c r="R16" s="48">
        <f>SUM(R14:R15)</f>
        <v>0</v>
      </c>
      <c r="S16" s="48">
        <f>SUM(S14:S15)</f>
        <v>0</v>
      </c>
    </row>
    <row r="17" spans="1:19" ht="17.25" x14ac:dyDescent="0.25">
      <c r="B17" s="38">
        <v>9</v>
      </c>
      <c r="C17" s="35" t="s">
        <v>52</v>
      </c>
      <c r="D17" s="31" t="s">
        <v>50</v>
      </c>
      <c r="E17" s="38">
        <v>0</v>
      </c>
      <c r="F17" s="31"/>
      <c r="G17" s="38">
        <f t="shared" ref="G17" si="0">SUM(E17:F17)</f>
        <v>0</v>
      </c>
      <c r="H17" s="32"/>
      <c r="I17" s="44">
        <v>110</v>
      </c>
      <c r="J17" s="44">
        <v>3020</v>
      </c>
      <c r="K17" s="44">
        <v>1570</v>
      </c>
      <c r="L17" s="45"/>
      <c r="M17" s="44">
        <v>0</v>
      </c>
      <c r="N17" s="44">
        <v>0</v>
      </c>
      <c r="O17" s="44">
        <v>1446</v>
      </c>
      <c r="P17" s="45"/>
      <c r="Q17" s="44">
        <v>0</v>
      </c>
      <c r="R17" s="44">
        <v>0</v>
      </c>
      <c r="S17" s="44">
        <v>1446</v>
      </c>
    </row>
    <row r="18" spans="1:19" ht="17.25" x14ac:dyDescent="0.25">
      <c r="B18" s="38">
        <v>10</v>
      </c>
      <c r="C18" s="42"/>
      <c r="D18" s="31" t="s">
        <v>43</v>
      </c>
      <c r="E18" s="38"/>
      <c r="F18" s="31"/>
      <c r="G18" s="38"/>
      <c r="H18" s="32"/>
      <c r="I18" s="44">
        <v>0</v>
      </c>
      <c r="J18" s="44">
        <v>0</v>
      </c>
      <c r="K18" s="44">
        <v>0</v>
      </c>
      <c r="L18" s="45"/>
      <c r="M18" s="44">
        <v>0</v>
      </c>
      <c r="N18" s="44">
        <v>0</v>
      </c>
      <c r="O18" s="44">
        <v>998</v>
      </c>
      <c r="P18" s="45"/>
      <c r="Q18" s="44">
        <v>0</v>
      </c>
      <c r="R18" s="44">
        <v>0</v>
      </c>
      <c r="S18" s="44">
        <v>998</v>
      </c>
    </row>
    <row r="19" spans="1:19" ht="17.25" x14ac:dyDescent="0.25">
      <c r="B19" s="38">
        <v>11</v>
      </c>
      <c r="C19" s="46"/>
      <c r="D19" s="31" t="s">
        <v>46</v>
      </c>
      <c r="E19" s="38"/>
      <c r="F19" s="31"/>
      <c r="G19" s="38"/>
      <c r="H19" s="32"/>
      <c r="I19" s="44">
        <v>0</v>
      </c>
      <c r="J19" s="44">
        <v>0</v>
      </c>
      <c r="K19" s="44">
        <v>0</v>
      </c>
      <c r="L19" s="45"/>
      <c r="M19" s="44">
        <v>0</v>
      </c>
      <c r="N19" s="44">
        <v>0</v>
      </c>
      <c r="O19" s="44">
        <v>478</v>
      </c>
      <c r="P19" s="45"/>
      <c r="Q19" s="44">
        <v>0</v>
      </c>
      <c r="R19" s="44">
        <v>0</v>
      </c>
      <c r="S19" s="44">
        <v>478</v>
      </c>
    </row>
    <row r="20" spans="1:19" ht="17.25" x14ac:dyDescent="0.25">
      <c r="A20" s="55"/>
      <c r="B20" s="47"/>
      <c r="C20" s="56"/>
      <c r="D20" s="47" t="s">
        <v>82</v>
      </c>
      <c r="E20" s="47">
        <f>SUM(E17:E17)</f>
        <v>0</v>
      </c>
      <c r="F20" s="57">
        <f>SUM(F17:F17)</f>
        <v>0</v>
      </c>
      <c r="G20" s="47">
        <f>SUM(G17:G17)</f>
        <v>0</v>
      </c>
      <c r="H20" s="58"/>
      <c r="I20" s="48">
        <f>SUM(I17:I17)</f>
        <v>110</v>
      </c>
      <c r="J20" s="48">
        <f>SUM(J17:J17)</f>
        <v>3020</v>
      </c>
      <c r="K20" s="48">
        <f>SUM(K17:K17)</f>
        <v>1570</v>
      </c>
      <c r="L20" s="59"/>
      <c r="M20" s="48">
        <f>SUM(M17:M19)</f>
        <v>0</v>
      </c>
      <c r="N20" s="48">
        <f>SUM(N17:N19)</f>
        <v>0</v>
      </c>
      <c r="O20" s="48">
        <f>SUM(O17:O19)</f>
        <v>2922</v>
      </c>
      <c r="P20" s="59"/>
      <c r="Q20" s="48">
        <f>SUM(Q17:Q19)</f>
        <v>0</v>
      </c>
      <c r="R20" s="48">
        <f>SUM(R17:R19)</f>
        <v>0</v>
      </c>
      <c r="S20" s="48">
        <f>SUM(S17:S19)</f>
        <v>2922</v>
      </c>
    </row>
    <row r="21" spans="1:19" ht="17.25" x14ac:dyDescent="0.25">
      <c r="B21" s="60">
        <v>12</v>
      </c>
      <c r="C21" s="61" t="s">
        <v>95</v>
      </c>
      <c r="D21" s="60" t="s">
        <v>53</v>
      </c>
      <c r="E21" s="60"/>
      <c r="F21" s="62"/>
      <c r="G21" s="60"/>
      <c r="H21" s="60"/>
      <c r="I21" s="63">
        <v>0</v>
      </c>
      <c r="J21" s="63">
        <v>0</v>
      </c>
      <c r="K21" s="63">
        <v>0</v>
      </c>
      <c r="L21" s="64"/>
      <c r="M21" s="63">
        <v>0</v>
      </c>
      <c r="N21" s="63">
        <v>0</v>
      </c>
      <c r="O21" s="63">
        <v>260</v>
      </c>
      <c r="P21" s="45"/>
      <c r="Q21" s="63">
        <v>0</v>
      </c>
      <c r="R21" s="63">
        <v>0</v>
      </c>
      <c r="S21" s="63">
        <v>260</v>
      </c>
    </row>
    <row r="22" spans="1:19" ht="17.25" x14ac:dyDescent="0.25">
      <c r="B22" s="60">
        <v>13</v>
      </c>
      <c r="C22" s="65"/>
      <c r="D22" s="60" t="s">
        <v>54</v>
      </c>
      <c r="E22" s="60"/>
      <c r="F22" s="62"/>
      <c r="G22" s="60"/>
      <c r="H22" s="60"/>
      <c r="I22" s="63">
        <v>0</v>
      </c>
      <c r="J22" s="63">
        <v>0</v>
      </c>
      <c r="K22" s="63">
        <v>0</v>
      </c>
      <c r="L22" s="64"/>
      <c r="M22" s="63">
        <v>0</v>
      </c>
      <c r="N22" s="63">
        <v>0</v>
      </c>
      <c r="O22" s="63">
        <v>231</v>
      </c>
      <c r="P22" s="45"/>
      <c r="Q22" s="63">
        <v>0</v>
      </c>
      <c r="R22" s="63">
        <v>0</v>
      </c>
      <c r="S22" s="63">
        <v>231</v>
      </c>
    </row>
    <row r="23" spans="1:19" ht="17.25" x14ac:dyDescent="0.25">
      <c r="A23" s="55"/>
      <c r="B23" s="47"/>
      <c r="C23" s="56"/>
      <c r="D23" s="47"/>
      <c r="E23" s="47"/>
      <c r="F23" s="57"/>
      <c r="G23" s="47"/>
      <c r="H23" s="58"/>
      <c r="I23" s="48">
        <f>SUM(I21:I22)</f>
        <v>0</v>
      </c>
      <c r="J23" s="48">
        <f>SUM(J21:J22)</f>
        <v>0</v>
      </c>
      <c r="K23" s="48">
        <f>SUM(K21:K22)</f>
        <v>0</v>
      </c>
      <c r="L23" s="59"/>
      <c r="M23" s="48">
        <f>SUM(M21:M22)</f>
        <v>0</v>
      </c>
      <c r="N23" s="48">
        <f>SUM(N21:N22)</f>
        <v>0</v>
      </c>
      <c r="O23" s="48">
        <f>SUM(O21:O22)</f>
        <v>491</v>
      </c>
      <c r="P23" s="59"/>
      <c r="Q23" s="48">
        <f>SUM(Q21:Q22)</f>
        <v>0</v>
      </c>
      <c r="R23" s="48">
        <f>SUM(R21:R22)</f>
        <v>0</v>
      </c>
      <c r="S23" s="48">
        <f>SUM(S21:S22)</f>
        <v>491</v>
      </c>
    </row>
    <row r="24" spans="1:19" ht="17.25" x14ac:dyDescent="0.25">
      <c r="B24" s="31">
        <v>14</v>
      </c>
      <c r="C24" s="30" t="s">
        <v>96</v>
      </c>
      <c r="D24" s="31" t="s">
        <v>62</v>
      </c>
      <c r="E24" s="31"/>
      <c r="F24" s="31"/>
      <c r="G24" s="31">
        <f t="shared" ref="G24:G27" si="1">SUM(E24:F24)</f>
        <v>0</v>
      </c>
      <c r="H24" s="32"/>
      <c r="I24" s="44">
        <v>0</v>
      </c>
      <c r="J24" s="44">
        <v>0</v>
      </c>
      <c r="K24" s="44">
        <v>1300</v>
      </c>
      <c r="L24" s="45"/>
      <c r="M24" s="44">
        <v>0</v>
      </c>
      <c r="N24" s="44">
        <v>0</v>
      </c>
      <c r="O24" s="44">
        <v>1142</v>
      </c>
      <c r="P24" s="45"/>
      <c r="Q24" s="44">
        <v>0</v>
      </c>
      <c r="R24" s="44">
        <v>0</v>
      </c>
      <c r="S24" s="44">
        <v>1142</v>
      </c>
    </row>
    <row r="25" spans="1:19" ht="17.25" x14ac:dyDescent="0.25">
      <c r="B25" s="31">
        <v>15</v>
      </c>
      <c r="C25" s="30"/>
      <c r="D25" s="31" t="s">
        <v>60</v>
      </c>
      <c r="E25" s="31"/>
      <c r="F25" s="31"/>
      <c r="G25" s="31">
        <f t="shared" si="1"/>
        <v>0</v>
      </c>
      <c r="H25" s="32"/>
      <c r="I25" s="44">
        <v>0</v>
      </c>
      <c r="J25" s="44">
        <v>6850</v>
      </c>
      <c r="K25" s="44">
        <v>5875</v>
      </c>
      <c r="L25" s="45"/>
      <c r="M25" s="44">
        <v>15</v>
      </c>
      <c r="N25" s="44">
        <v>3650</v>
      </c>
      <c r="O25" s="44">
        <v>1987</v>
      </c>
      <c r="P25" s="45"/>
      <c r="Q25" s="44">
        <v>15</v>
      </c>
      <c r="R25" s="44">
        <v>3650</v>
      </c>
      <c r="S25" s="44">
        <v>1987</v>
      </c>
    </row>
    <row r="26" spans="1:19" ht="17.25" x14ac:dyDescent="0.25">
      <c r="B26" s="31">
        <v>16</v>
      </c>
      <c r="C26" s="30"/>
      <c r="D26" s="31" t="s">
        <v>63</v>
      </c>
      <c r="E26" s="31"/>
      <c r="F26" s="66"/>
      <c r="G26" s="66">
        <f t="shared" si="1"/>
        <v>0</v>
      </c>
      <c r="H26" s="32"/>
      <c r="I26" s="44">
        <v>0</v>
      </c>
      <c r="J26" s="44">
        <v>0</v>
      </c>
      <c r="K26" s="44">
        <v>2450</v>
      </c>
      <c r="L26" s="45"/>
      <c r="M26" s="44">
        <v>0</v>
      </c>
      <c r="N26" s="44">
        <v>0</v>
      </c>
      <c r="O26" s="44">
        <v>4613</v>
      </c>
      <c r="P26" s="45"/>
      <c r="Q26" s="44">
        <v>0</v>
      </c>
      <c r="R26" s="44">
        <v>0</v>
      </c>
      <c r="S26" s="44">
        <v>4613</v>
      </c>
    </row>
    <row r="27" spans="1:19" ht="17.25" x14ac:dyDescent="0.25">
      <c r="B27" s="31">
        <v>17</v>
      </c>
      <c r="C27" s="30"/>
      <c r="D27" s="31" t="s">
        <v>64</v>
      </c>
      <c r="E27" s="31"/>
      <c r="F27" s="66"/>
      <c r="G27" s="66">
        <f t="shared" si="1"/>
        <v>0</v>
      </c>
      <c r="H27" s="32"/>
      <c r="I27" s="44">
        <v>7</v>
      </c>
      <c r="J27" s="44">
        <v>450</v>
      </c>
      <c r="K27" s="44">
        <v>1450</v>
      </c>
      <c r="L27" s="45"/>
      <c r="M27" s="44">
        <v>0</v>
      </c>
      <c r="N27" s="44">
        <v>0</v>
      </c>
      <c r="O27" s="44">
        <v>1447</v>
      </c>
      <c r="P27" s="45"/>
      <c r="Q27" s="44">
        <v>0</v>
      </c>
      <c r="R27" s="44">
        <v>0</v>
      </c>
      <c r="S27" s="44">
        <v>1447</v>
      </c>
    </row>
    <row r="28" spans="1:19" ht="17.25" x14ac:dyDescent="0.25">
      <c r="A28" s="55"/>
      <c r="B28" s="47"/>
      <c r="C28" s="67"/>
      <c r="D28" s="47" t="s">
        <v>82</v>
      </c>
      <c r="E28" s="57">
        <f>SUM(E24:E27)</f>
        <v>0</v>
      </c>
      <c r="F28" s="57">
        <f>SUM(F24:F27)</f>
        <v>0</v>
      </c>
      <c r="G28" s="57">
        <f>SUM(G24:G27)</f>
        <v>0</v>
      </c>
      <c r="H28" s="58"/>
      <c r="I28" s="48">
        <f>SUM(I24:I27)</f>
        <v>7</v>
      </c>
      <c r="J28" s="48">
        <f>SUM(J24:J27)</f>
        <v>7300</v>
      </c>
      <c r="K28" s="48">
        <f>SUM(K24:K27)</f>
        <v>11075</v>
      </c>
      <c r="L28" s="59"/>
      <c r="M28" s="48">
        <f>SUM(M24:M27)</f>
        <v>15</v>
      </c>
      <c r="N28" s="48">
        <f>SUM(N24:N27)</f>
        <v>3650</v>
      </c>
      <c r="O28" s="48">
        <f>SUM(O24:O27)</f>
        <v>9189</v>
      </c>
      <c r="P28" s="59"/>
      <c r="Q28" s="48">
        <f>SUM(Q24:Q27)</f>
        <v>15</v>
      </c>
      <c r="R28" s="48">
        <f>SUM(R24:R27)</f>
        <v>3650</v>
      </c>
      <c r="S28" s="48">
        <f>SUM(S24:S27)</f>
        <v>9189</v>
      </c>
    </row>
    <row r="29" spans="1:19" ht="17.25" x14ac:dyDescent="0.25">
      <c r="B29" s="68">
        <v>18</v>
      </c>
      <c r="C29" s="69" t="s">
        <v>71</v>
      </c>
      <c r="D29" s="60" t="s">
        <v>69</v>
      </c>
      <c r="E29" s="62"/>
      <c r="F29" s="62"/>
      <c r="G29" s="62"/>
      <c r="H29" s="60"/>
      <c r="I29" s="63">
        <v>0</v>
      </c>
      <c r="J29" s="63">
        <v>0</v>
      </c>
      <c r="K29" s="63">
        <v>0</v>
      </c>
      <c r="L29" s="64"/>
      <c r="M29" s="63">
        <v>0</v>
      </c>
      <c r="N29" s="63">
        <v>0</v>
      </c>
      <c r="O29" s="63">
        <v>6133</v>
      </c>
      <c r="P29" s="45"/>
      <c r="Q29" s="63">
        <v>0</v>
      </c>
      <c r="R29" s="63">
        <v>0</v>
      </c>
      <c r="S29" s="63">
        <v>6133</v>
      </c>
    </row>
    <row r="30" spans="1:19" ht="17.25" x14ac:dyDescent="0.25">
      <c r="A30" s="55"/>
      <c r="B30" s="70"/>
      <c r="C30" s="56"/>
      <c r="D30" s="47"/>
      <c r="E30" s="57"/>
      <c r="F30" s="57"/>
      <c r="G30" s="57"/>
      <c r="H30" s="58"/>
      <c r="I30" s="48">
        <f>SUM(I29)</f>
        <v>0</v>
      </c>
      <c r="J30" s="48">
        <f>SUM(J29)</f>
        <v>0</v>
      </c>
      <c r="K30" s="48">
        <f>SUM(K29)</f>
        <v>0</v>
      </c>
      <c r="L30" s="59"/>
      <c r="M30" s="48">
        <f>SUM(M29)</f>
        <v>0</v>
      </c>
      <c r="N30" s="48">
        <f>SUM(N29)</f>
        <v>0</v>
      </c>
      <c r="O30" s="48">
        <f>SUM(O29)</f>
        <v>6133</v>
      </c>
      <c r="P30" s="59"/>
      <c r="Q30" s="48">
        <f>SUM(Q29)</f>
        <v>0</v>
      </c>
      <c r="R30" s="48">
        <f>SUM(R29)</f>
        <v>0</v>
      </c>
      <c r="S30" s="48">
        <f>SUM(S29)</f>
        <v>6133</v>
      </c>
    </row>
    <row r="31" spans="1:19" ht="17.25" x14ac:dyDescent="0.25">
      <c r="A31" s="55"/>
      <c r="B31" s="71">
        <f>B16+B20+B28</f>
        <v>0</v>
      </c>
      <c r="C31" s="72" t="s">
        <v>82</v>
      </c>
      <c r="D31" s="73"/>
      <c r="E31" s="74" t="e">
        <f>#REF!+#REF!+#REF!+#REF!+E16+E20+#REF!+E28+#REF!+#REF!+#REF!+#REF!</f>
        <v>#REF!</v>
      </c>
      <c r="F31" s="74" t="e">
        <f>#REF!+#REF!+#REF!+#REF!+F16+F20+#REF!+F28+#REF!+#REF!+#REF!+#REF!</f>
        <v>#REF!</v>
      </c>
      <c r="G31" s="74" t="e">
        <f>#REF!+#REF!+#REF!+#REF!+G16+G20+#REF!+G28+#REF!+#REF!+#REF!+#REF!</f>
        <v>#REF!</v>
      </c>
      <c r="H31" s="75" t="e">
        <f>#REF!+#REF!+#REF!+#REF!+H16+H20+#REF!+H28+#REF!+#REF!+#REF!+#REF!</f>
        <v>#REF!</v>
      </c>
      <c r="I31" s="76">
        <f>I28+I20+I16</f>
        <v>187</v>
      </c>
      <c r="J31" s="76">
        <f t="shared" ref="J31:K31" si="2">J28+J20+J16</f>
        <v>11320</v>
      </c>
      <c r="K31" s="76">
        <f t="shared" si="2"/>
        <v>13380</v>
      </c>
      <c r="L31" s="59"/>
      <c r="M31" s="76">
        <f>M30+M28+M23+M20+M16</f>
        <v>15</v>
      </c>
      <c r="N31" s="76">
        <f t="shared" ref="N31:O31" si="3">N30+N28+N23+N20+N16</f>
        <v>3650</v>
      </c>
      <c r="O31" s="76">
        <f t="shared" si="3"/>
        <v>18735</v>
      </c>
      <c r="P31" s="59"/>
      <c r="Q31" s="76">
        <f>Q30+Q28+Q23+Q20+Q16</f>
        <v>15</v>
      </c>
      <c r="R31" s="76">
        <f t="shared" ref="R31:S31" si="4">R30+R28+R23+R20+R16</f>
        <v>3650</v>
      </c>
      <c r="S31" s="76">
        <f t="shared" si="4"/>
        <v>18735</v>
      </c>
    </row>
    <row r="32" spans="1:19" x14ac:dyDescent="0.25">
      <c r="K32" s="77"/>
    </row>
    <row r="33" spans="6:11" x14ac:dyDescent="0.25">
      <c r="K33" s="77"/>
    </row>
    <row r="34" spans="6:11" x14ac:dyDescent="0.25">
      <c r="F34" s="25">
        <v>25</v>
      </c>
      <c r="K34" s="77"/>
    </row>
  </sheetData>
  <mergeCells count="22">
    <mergeCell ref="C7:C12"/>
    <mergeCell ref="C14:C15"/>
    <mergeCell ref="C17:C19"/>
    <mergeCell ref="C21:C22"/>
    <mergeCell ref="C24:C27"/>
    <mergeCell ref="C31:D31"/>
    <mergeCell ref="Q4:S4"/>
    <mergeCell ref="E5:E6"/>
    <mergeCell ref="G5:G6"/>
    <mergeCell ref="I5:J5"/>
    <mergeCell ref="K5:K6"/>
    <mergeCell ref="M5:N5"/>
    <mergeCell ref="O5:O6"/>
    <mergeCell ref="Q5:R5"/>
    <mergeCell ref="S5:S6"/>
    <mergeCell ref="C2:O2"/>
    <mergeCell ref="B4:B6"/>
    <mergeCell ref="C4:C6"/>
    <mergeCell ref="D4:D6"/>
    <mergeCell ref="E4:G4"/>
    <mergeCell ref="I4:K4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ნოდურალური</vt:lpstr>
      <vt:lpstr>ინსექტოაკარიციდით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2019-07-01T08:08:35Z</dcterms:modified>
</cp:coreProperties>
</file>